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C19" i="1"/>
  <c r="E19" s="1"/>
  <c r="E17" l="1"/>
  <c r="D17" s="1"/>
  <c r="E14"/>
  <c r="D14" s="1"/>
  <c r="E9"/>
  <c r="D9" s="1"/>
  <c r="H9" s="1"/>
  <c r="E3"/>
  <c r="D3" s="1"/>
  <c r="I3" s="1"/>
  <c r="E10"/>
  <c r="D10" s="1"/>
  <c r="E4"/>
  <c r="D4" s="1"/>
  <c r="I4" s="1"/>
  <c r="E6"/>
  <c r="D6" s="1"/>
  <c r="I6" s="1"/>
  <c r="E15"/>
  <c r="D15" s="1"/>
  <c r="E7"/>
  <c r="D7" s="1"/>
  <c r="H7" s="1"/>
  <c r="E2"/>
  <c r="D2" s="1"/>
  <c r="E5"/>
  <c r="D5" s="1"/>
  <c r="H5" s="1"/>
  <c r="E12"/>
  <c r="D12" s="1"/>
  <c r="E8"/>
  <c r="D8" s="1"/>
  <c r="H8" s="1"/>
  <c r="E11"/>
  <c r="D11" s="1"/>
  <c r="E16"/>
  <c r="D16" s="1"/>
  <c r="I7"/>
  <c r="I9"/>
  <c r="E13"/>
  <c r="D13" s="1"/>
  <c r="I8" l="1"/>
  <c r="H3"/>
  <c r="I5"/>
  <c r="H4"/>
  <c r="H6"/>
  <c r="D20"/>
  <c r="H12" s="1"/>
  <c r="H2" l="1"/>
  <c r="I2" s="1"/>
  <c r="H11"/>
  <c r="H14"/>
  <c r="I14" s="1"/>
  <c r="H13"/>
  <c r="I13" s="1"/>
  <c r="H15"/>
  <c r="I15" s="1"/>
  <c r="H16"/>
  <c r="I16" s="1"/>
  <c r="H17"/>
  <c r="I17" s="1"/>
  <c r="H10"/>
  <c r="I10" s="1"/>
  <c r="I11"/>
  <c r="I12"/>
  <c r="H19" l="1"/>
  <c r="I19"/>
  <c r="G9" l="1"/>
  <c r="G5"/>
  <c r="G7"/>
  <c r="G2"/>
  <c r="G8"/>
  <c r="G6"/>
  <c r="G3"/>
  <c r="G4"/>
  <c r="G11"/>
  <c r="G17"/>
  <c r="G12"/>
  <c r="G15"/>
  <c r="G10"/>
  <c r="G16"/>
  <c r="G13"/>
  <c r="G14"/>
  <c r="G19" l="1"/>
</calcChain>
</file>

<file path=xl/sharedStrings.xml><?xml version="1.0" encoding="utf-8"?>
<sst xmlns="http://schemas.openxmlformats.org/spreadsheetml/2006/main" count="28" uniqueCount="14">
  <si>
    <t>Aantal</t>
  </si>
  <si>
    <t>Opwek</t>
  </si>
  <si>
    <t>Voltage</t>
  </si>
  <si>
    <t>Stroom</t>
  </si>
  <si>
    <t>Werkelijke Opwek</t>
  </si>
  <si>
    <t>Werkelijke Voltage</t>
  </si>
  <si>
    <t>Werkelijke Stroom</t>
  </si>
  <si>
    <t>Zon</t>
  </si>
  <si>
    <t>Schaduw</t>
  </si>
  <si>
    <t>Gezien het geringe vermogen van de schaduw panelen, wordt de stroom door de string een stuk lager.</t>
  </si>
  <si>
    <t xml:space="preserve">Stel de schaduw is zo hard dat 8 panelen in de zon 145W zouden kunnen leveren en de 8 in de harde schaduw 15W </t>
  </si>
  <si>
    <r>
      <t xml:space="preserve">Dan zou je 85V output optimizers moeten hebben om dit net aan te kunnen en wek je </t>
    </r>
    <r>
      <rPr>
        <b/>
        <sz val="10"/>
        <color rgb="FFFF0000"/>
        <rFont val="Arial"/>
        <family val="2"/>
      </rPr>
      <t>1.280W</t>
    </r>
    <r>
      <rPr>
        <sz val="10"/>
        <color rgb="FF000000"/>
        <rFont val="Arial"/>
        <family val="2"/>
      </rPr>
      <t xml:space="preserve"> op.</t>
    </r>
  </si>
  <si>
    <t>Maar met 60V output optimizers komen ze 24,96V boven de 60V, wat dan door de schaduw optimizers extra geleverd moet worden.</t>
  </si>
  <si>
    <r>
      <t xml:space="preserve">Waardoor de werkelijke opwek van de panelen in de zon dus maar </t>
    </r>
    <r>
      <rPr>
        <b/>
        <sz val="10"/>
        <color rgb="FFFF0000"/>
        <rFont val="Arial"/>
        <family val="2"/>
      </rPr>
      <t>27W</t>
    </r>
    <r>
      <rPr>
        <sz val="10"/>
        <color rgb="FF000000"/>
        <rFont val="Arial"/>
        <family val="2"/>
      </rPr>
      <t xml:space="preserve"> is!! (Stroom door de string is gelijk)</t>
    </r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</si>
</sst>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00"/>
    <numFmt numFmtId="169" formatCode="_ * #,##0_ ;_ * \-#,##0_ ;_ * &quot;-&quot;??_ ;_ @_ "/>
  </numFmts>
  <fonts count="4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ont="1" applyAlignment="1"/>
    <xf numFmtId="0" fontId="2" fillId="0" borderId="0" xfId="0" applyFont="1" applyAlignment="1"/>
    <xf numFmtId="0" fontId="0" fillId="0" borderId="0" xfId="0" applyAlignment="1"/>
    <xf numFmtId="2" fontId="0" fillId="0" borderId="0" xfId="0" applyNumberFormat="1" applyFont="1" applyAlignment="1"/>
    <xf numFmtId="1" fontId="0" fillId="0" borderId="0" xfId="0" applyNumberFormat="1" applyFont="1" applyAlignment="1"/>
    <xf numFmtId="2" fontId="0" fillId="0" borderId="0" xfId="0" applyNumberFormat="1" applyFont="1" applyFill="1" applyAlignment="1"/>
    <xf numFmtId="164" fontId="0" fillId="0" borderId="0" xfId="0" applyNumberFormat="1" applyFont="1" applyAlignment="1"/>
    <xf numFmtId="43" fontId="0" fillId="0" borderId="0" xfId="1" applyFont="1" applyAlignment="1"/>
    <xf numFmtId="169" fontId="0" fillId="0" borderId="0" xfId="1" applyNumberFormat="1" applyFont="1" applyAlignment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>
      <selection activeCell="C27" sqref="C27"/>
    </sheetView>
  </sheetViews>
  <sheetFormatPr defaultRowHeight="12.75"/>
  <cols>
    <col min="1" max="1" width="8.7109375" style="1" bestFit="1" customWidth="1"/>
    <col min="2" max="2" width="6.28515625" style="1" bestFit="1" customWidth="1"/>
    <col min="3" max="3" width="7" style="1" customWidth="1"/>
    <col min="4" max="4" width="7.28515625" style="1" bestFit="1" customWidth="1"/>
    <col min="5" max="5" width="7" style="1" bestFit="1" customWidth="1"/>
    <col min="6" max="6" width="9.140625" style="1"/>
    <col min="7" max="7" width="16.140625" style="1" bestFit="1" customWidth="1"/>
    <col min="8" max="8" width="16.7109375" style="1" bestFit="1" customWidth="1"/>
    <col min="9" max="9" width="16.42578125" style="1" bestFit="1" customWidth="1"/>
    <col min="10" max="10" width="9.140625" style="1"/>
    <col min="11" max="11" width="6.28515625" style="1" bestFit="1" customWidth="1"/>
    <col min="12" max="12" width="8" style="1" bestFit="1" customWidth="1"/>
    <col min="13" max="13" width="7.28515625" style="1" bestFit="1" customWidth="1"/>
    <col min="14" max="14" width="7" style="1" bestFit="1" customWidth="1"/>
    <col min="15" max="16384" width="9.140625" style="1"/>
  </cols>
  <sheetData>
    <row r="1" spans="1:18">
      <c r="B1" s="1" t="s">
        <v>0</v>
      </c>
      <c r="C1" s="2" t="s">
        <v>1</v>
      </c>
      <c r="D1" s="1" t="s">
        <v>2</v>
      </c>
      <c r="E1" s="1" t="s">
        <v>3</v>
      </c>
      <c r="G1" s="2" t="s">
        <v>4</v>
      </c>
      <c r="H1" s="3" t="s">
        <v>5</v>
      </c>
      <c r="I1" s="3" t="s">
        <v>6</v>
      </c>
      <c r="P1" s="3"/>
    </row>
    <row r="2" spans="1:18">
      <c r="A2" s="3" t="s">
        <v>7</v>
      </c>
      <c r="B2" s="1">
        <v>1</v>
      </c>
      <c r="C2" s="1">
        <v>145</v>
      </c>
      <c r="D2" s="4">
        <f t="shared" ref="D2:D17" si="0">C2/E2</f>
        <v>84.9609375</v>
      </c>
      <c r="E2" s="4">
        <f t="shared" ref="E2:E17" si="1">E$19</f>
        <v>1.7066666666666668</v>
      </c>
      <c r="G2" s="5">
        <f t="shared" ref="G2:G9" si="2">H2*I$19</f>
        <v>26.666666666666664</v>
      </c>
      <c r="H2" s="4">
        <f>IF($D2&lt;60,D2+D$20,60)</f>
        <v>60</v>
      </c>
      <c r="I2" s="4" t="str">
        <f>IF($D2&lt;60,C2/H2,"")</f>
        <v/>
      </c>
      <c r="M2" s="4"/>
      <c r="N2" s="4"/>
      <c r="P2" s="4"/>
      <c r="Q2" s="4"/>
      <c r="R2" s="4"/>
    </row>
    <row r="3" spans="1:18">
      <c r="A3" s="3" t="s">
        <v>7</v>
      </c>
      <c r="B3" s="1">
        <v>2</v>
      </c>
      <c r="C3" s="1">
        <v>145</v>
      </c>
      <c r="D3" s="4">
        <f t="shared" si="0"/>
        <v>84.9609375</v>
      </c>
      <c r="E3" s="4">
        <f t="shared" si="1"/>
        <v>1.7066666666666668</v>
      </c>
      <c r="G3" s="5">
        <f t="shared" si="2"/>
        <v>26.666666666666664</v>
      </c>
      <c r="H3" s="4">
        <f>IF($D3&lt;60,D3+D$20,60)</f>
        <v>60</v>
      </c>
      <c r="I3" s="4" t="str">
        <f t="shared" ref="I3:I17" si="3">IF($D3&lt;60,C3/H3,"")</f>
        <v/>
      </c>
      <c r="M3" s="4"/>
      <c r="N3" s="4"/>
      <c r="P3" s="4"/>
      <c r="Q3" s="4"/>
      <c r="R3" s="4"/>
    </row>
    <row r="4" spans="1:18">
      <c r="A4" s="3" t="s">
        <v>7</v>
      </c>
      <c r="B4" s="1">
        <v>3</v>
      </c>
      <c r="C4" s="1">
        <v>145</v>
      </c>
      <c r="D4" s="4">
        <f t="shared" si="0"/>
        <v>84.9609375</v>
      </c>
      <c r="E4" s="4">
        <f t="shared" si="1"/>
        <v>1.7066666666666668</v>
      </c>
      <c r="G4" s="5">
        <f t="shared" si="2"/>
        <v>26.666666666666664</v>
      </c>
      <c r="H4" s="4">
        <f>IF($D4&lt;60,D4+D$20,60)</f>
        <v>60</v>
      </c>
      <c r="I4" s="4" t="str">
        <f t="shared" si="3"/>
        <v/>
      </c>
      <c r="M4" s="4"/>
      <c r="N4" s="4"/>
      <c r="P4" s="4"/>
      <c r="Q4" s="4"/>
      <c r="R4" s="4"/>
    </row>
    <row r="5" spans="1:18">
      <c r="A5" s="3" t="s">
        <v>7</v>
      </c>
      <c r="B5" s="1">
        <v>4</v>
      </c>
      <c r="C5" s="1">
        <v>145</v>
      </c>
      <c r="D5" s="4">
        <f t="shared" si="0"/>
        <v>84.9609375</v>
      </c>
      <c r="E5" s="4">
        <f t="shared" si="1"/>
        <v>1.7066666666666668</v>
      </c>
      <c r="G5" s="5">
        <f t="shared" si="2"/>
        <v>26.666666666666664</v>
      </c>
      <c r="H5" s="4">
        <f>IF($D5&lt;60,D5+D$20,60)</f>
        <v>60</v>
      </c>
      <c r="I5" s="4" t="str">
        <f t="shared" si="3"/>
        <v/>
      </c>
      <c r="M5" s="4"/>
      <c r="N5" s="4"/>
      <c r="P5" s="4"/>
      <c r="Q5" s="4"/>
      <c r="R5" s="4"/>
    </row>
    <row r="6" spans="1:18">
      <c r="A6" s="3" t="s">
        <v>7</v>
      </c>
      <c r="B6" s="1">
        <v>5</v>
      </c>
      <c r="C6" s="1">
        <v>145</v>
      </c>
      <c r="D6" s="4">
        <f t="shared" si="0"/>
        <v>84.9609375</v>
      </c>
      <c r="E6" s="4">
        <f t="shared" si="1"/>
        <v>1.7066666666666668</v>
      </c>
      <c r="G6" s="5">
        <f t="shared" si="2"/>
        <v>26.666666666666664</v>
      </c>
      <c r="H6" s="4">
        <f>IF($D6&lt;60,D6+D$20,60)</f>
        <v>60</v>
      </c>
      <c r="I6" s="4" t="str">
        <f t="shared" si="3"/>
        <v/>
      </c>
      <c r="M6" s="4"/>
      <c r="N6" s="4"/>
      <c r="P6" s="4"/>
      <c r="Q6" s="4"/>
      <c r="R6" s="4"/>
    </row>
    <row r="7" spans="1:18">
      <c r="A7" s="3" t="s">
        <v>7</v>
      </c>
      <c r="B7" s="1">
        <v>6</v>
      </c>
      <c r="C7" s="1">
        <v>145</v>
      </c>
      <c r="D7" s="4">
        <f t="shared" si="0"/>
        <v>84.9609375</v>
      </c>
      <c r="E7" s="4">
        <f t="shared" si="1"/>
        <v>1.7066666666666668</v>
      </c>
      <c r="G7" s="5">
        <f t="shared" si="2"/>
        <v>26.666666666666664</v>
      </c>
      <c r="H7" s="4">
        <f>IF($D7&lt;60,D7+D$20,60)</f>
        <v>60</v>
      </c>
      <c r="I7" s="4" t="str">
        <f t="shared" si="3"/>
        <v/>
      </c>
      <c r="M7" s="4"/>
      <c r="N7" s="4"/>
      <c r="P7" s="4"/>
      <c r="Q7" s="4"/>
      <c r="R7" s="4"/>
    </row>
    <row r="8" spans="1:18">
      <c r="A8" s="3" t="s">
        <v>7</v>
      </c>
      <c r="B8" s="1">
        <v>7</v>
      </c>
      <c r="C8" s="1">
        <v>145</v>
      </c>
      <c r="D8" s="4">
        <f t="shared" si="0"/>
        <v>84.9609375</v>
      </c>
      <c r="E8" s="4">
        <f t="shared" si="1"/>
        <v>1.7066666666666668</v>
      </c>
      <c r="G8" s="5">
        <f t="shared" si="2"/>
        <v>26.666666666666664</v>
      </c>
      <c r="H8" s="4">
        <f>IF($D8&lt;60,D8+D$20,60)</f>
        <v>60</v>
      </c>
      <c r="I8" s="4" t="str">
        <f t="shared" si="3"/>
        <v/>
      </c>
      <c r="M8" s="4"/>
      <c r="N8" s="4"/>
      <c r="P8" s="4"/>
      <c r="Q8" s="4"/>
      <c r="R8" s="4"/>
    </row>
    <row r="9" spans="1:18">
      <c r="A9" s="3" t="s">
        <v>7</v>
      </c>
      <c r="B9" s="1">
        <v>8</v>
      </c>
      <c r="C9" s="1">
        <v>145</v>
      </c>
      <c r="D9" s="4">
        <f t="shared" si="0"/>
        <v>84.9609375</v>
      </c>
      <c r="E9" s="4">
        <f t="shared" si="1"/>
        <v>1.7066666666666668</v>
      </c>
      <c r="G9" s="5">
        <f t="shared" si="2"/>
        <v>26.666666666666664</v>
      </c>
      <c r="H9" s="4">
        <f>IF($D9&lt;60,D9+D$20,60)</f>
        <v>60</v>
      </c>
      <c r="I9" s="4" t="str">
        <f t="shared" si="3"/>
        <v/>
      </c>
      <c r="M9" s="4"/>
      <c r="N9" s="4"/>
      <c r="P9" s="4"/>
      <c r="Q9" s="4"/>
      <c r="R9" s="4"/>
    </row>
    <row r="10" spans="1:18">
      <c r="A10" s="3" t="s">
        <v>8</v>
      </c>
      <c r="B10" s="1">
        <v>9</v>
      </c>
      <c r="C10" s="1">
        <v>15</v>
      </c>
      <c r="D10" s="4">
        <f t="shared" si="0"/>
        <v>8.7890625</v>
      </c>
      <c r="E10" s="4">
        <f t="shared" si="1"/>
        <v>1.7066666666666668</v>
      </c>
      <c r="G10" s="5">
        <f>H10*I$19</f>
        <v>15</v>
      </c>
      <c r="H10" s="4">
        <f>IF($D10&lt;60,D10+D$20,60)</f>
        <v>33.75</v>
      </c>
      <c r="I10" s="4">
        <f t="shared" si="3"/>
        <v>0.44444444444444442</v>
      </c>
      <c r="M10" s="4"/>
      <c r="N10" s="4"/>
      <c r="P10" s="4"/>
      <c r="Q10" s="4"/>
      <c r="R10" s="4"/>
    </row>
    <row r="11" spans="1:18">
      <c r="A11" s="3" t="s">
        <v>8</v>
      </c>
      <c r="B11" s="1">
        <v>10</v>
      </c>
      <c r="C11" s="1">
        <v>15</v>
      </c>
      <c r="D11" s="4">
        <f t="shared" si="0"/>
        <v>8.7890625</v>
      </c>
      <c r="E11" s="4">
        <f t="shared" si="1"/>
        <v>1.7066666666666668</v>
      </c>
      <c r="G11" s="5">
        <f t="shared" ref="G11:G17" si="4">H11*I$19</f>
        <v>15</v>
      </c>
      <c r="H11" s="4">
        <f>IF($D11&lt;60,D11+D$20,60)</f>
        <v>33.75</v>
      </c>
      <c r="I11" s="4">
        <f t="shared" si="3"/>
        <v>0.44444444444444442</v>
      </c>
      <c r="M11" s="4"/>
      <c r="N11" s="4"/>
      <c r="P11" s="4"/>
      <c r="Q11" s="4"/>
      <c r="R11" s="4"/>
    </row>
    <row r="12" spans="1:18">
      <c r="A12" s="3" t="s">
        <v>8</v>
      </c>
      <c r="B12" s="1">
        <v>11</v>
      </c>
      <c r="C12" s="1">
        <v>15</v>
      </c>
      <c r="D12" s="4">
        <f t="shared" si="0"/>
        <v>8.7890625</v>
      </c>
      <c r="E12" s="4">
        <f t="shared" si="1"/>
        <v>1.7066666666666668</v>
      </c>
      <c r="G12" s="5">
        <f t="shared" si="4"/>
        <v>15</v>
      </c>
      <c r="H12" s="4">
        <f>IF($D12&lt;60,D12+D$20,60)</f>
        <v>33.75</v>
      </c>
      <c r="I12" s="4">
        <f t="shared" si="3"/>
        <v>0.44444444444444442</v>
      </c>
      <c r="M12" s="4"/>
      <c r="N12" s="4"/>
      <c r="P12" s="4"/>
      <c r="Q12" s="4"/>
      <c r="R12" s="4"/>
    </row>
    <row r="13" spans="1:18">
      <c r="A13" s="3" t="s">
        <v>8</v>
      </c>
      <c r="B13" s="1">
        <v>12</v>
      </c>
      <c r="C13" s="1">
        <v>15</v>
      </c>
      <c r="D13" s="4">
        <f t="shared" si="0"/>
        <v>8.7890625</v>
      </c>
      <c r="E13" s="4">
        <f t="shared" si="1"/>
        <v>1.7066666666666668</v>
      </c>
      <c r="G13" s="5">
        <f t="shared" si="4"/>
        <v>15</v>
      </c>
      <c r="H13" s="4">
        <f>IF($D13&lt;60,D13+D$20,60)</f>
        <v>33.75</v>
      </c>
      <c r="I13" s="4">
        <f t="shared" si="3"/>
        <v>0.44444444444444442</v>
      </c>
      <c r="M13" s="4"/>
      <c r="N13" s="4"/>
      <c r="P13" s="4"/>
      <c r="Q13" s="4"/>
      <c r="R13" s="4"/>
    </row>
    <row r="14" spans="1:18">
      <c r="A14" s="3" t="s">
        <v>8</v>
      </c>
      <c r="B14" s="1">
        <v>13</v>
      </c>
      <c r="C14" s="1">
        <v>15</v>
      </c>
      <c r="D14" s="4">
        <f t="shared" si="0"/>
        <v>8.7890625</v>
      </c>
      <c r="E14" s="4">
        <f t="shared" si="1"/>
        <v>1.7066666666666668</v>
      </c>
      <c r="G14" s="5">
        <f t="shared" si="4"/>
        <v>15</v>
      </c>
      <c r="H14" s="4">
        <f>IF($D14&lt;60,D14+D$20,60)</f>
        <v>33.75</v>
      </c>
      <c r="I14" s="4">
        <f t="shared" si="3"/>
        <v>0.44444444444444442</v>
      </c>
      <c r="M14" s="4"/>
      <c r="N14" s="4"/>
      <c r="P14" s="4"/>
      <c r="Q14" s="4"/>
      <c r="R14" s="4"/>
    </row>
    <row r="15" spans="1:18">
      <c r="A15" s="3" t="s">
        <v>8</v>
      </c>
      <c r="B15" s="1">
        <v>14</v>
      </c>
      <c r="C15" s="1">
        <v>15</v>
      </c>
      <c r="D15" s="4">
        <f t="shared" si="0"/>
        <v>8.7890625</v>
      </c>
      <c r="E15" s="4">
        <f t="shared" si="1"/>
        <v>1.7066666666666668</v>
      </c>
      <c r="G15" s="5">
        <f t="shared" si="4"/>
        <v>15</v>
      </c>
      <c r="H15" s="4">
        <f>IF($D15&lt;60,D15+D$20,60)</f>
        <v>33.75</v>
      </c>
      <c r="I15" s="4">
        <f t="shared" si="3"/>
        <v>0.44444444444444442</v>
      </c>
      <c r="M15" s="4"/>
      <c r="N15" s="4"/>
      <c r="P15" s="4"/>
      <c r="Q15" s="4"/>
      <c r="R15" s="4"/>
    </row>
    <row r="16" spans="1:18">
      <c r="A16" s="3" t="s">
        <v>8</v>
      </c>
      <c r="B16" s="1">
        <v>15</v>
      </c>
      <c r="C16" s="1">
        <v>15</v>
      </c>
      <c r="D16" s="4">
        <f t="shared" si="0"/>
        <v>8.7890625</v>
      </c>
      <c r="E16" s="4">
        <f t="shared" si="1"/>
        <v>1.7066666666666668</v>
      </c>
      <c r="G16" s="5">
        <f t="shared" si="4"/>
        <v>15</v>
      </c>
      <c r="H16" s="4">
        <f>IF($D16&lt;60,D16+D$20,60)</f>
        <v>33.75</v>
      </c>
      <c r="I16" s="4">
        <f t="shared" si="3"/>
        <v>0.44444444444444442</v>
      </c>
      <c r="M16" s="4"/>
      <c r="N16" s="4"/>
      <c r="P16" s="4"/>
      <c r="Q16" s="4"/>
      <c r="R16" s="4"/>
    </row>
    <row r="17" spans="1:18">
      <c r="A17" s="3" t="s">
        <v>8</v>
      </c>
      <c r="B17" s="1">
        <v>16</v>
      </c>
      <c r="C17" s="1">
        <v>15</v>
      </c>
      <c r="D17" s="4">
        <f t="shared" si="0"/>
        <v>8.7890625</v>
      </c>
      <c r="E17" s="4">
        <f t="shared" si="1"/>
        <v>1.7066666666666668</v>
      </c>
      <c r="G17" s="5">
        <f t="shared" si="4"/>
        <v>15</v>
      </c>
      <c r="H17" s="4">
        <f>IF($D17&lt;60,D17+D$20,60)</f>
        <v>33.75</v>
      </c>
      <c r="I17" s="4">
        <f t="shared" si="3"/>
        <v>0.44444444444444442</v>
      </c>
      <c r="M17" s="4"/>
      <c r="N17" s="4"/>
      <c r="P17" s="4"/>
      <c r="Q17" s="4"/>
      <c r="R17" s="4"/>
    </row>
    <row r="18" spans="1:18">
      <c r="A18" s="3"/>
      <c r="D18" s="6"/>
      <c r="E18" s="4"/>
      <c r="G18" s="4"/>
      <c r="M18" s="6"/>
      <c r="N18" s="4"/>
      <c r="P18" s="4"/>
    </row>
    <row r="19" spans="1:18">
      <c r="C19" s="9">
        <f>SUM(C2:C18)</f>
        <v>1280</v>
      </c>
      <c r="D19" s="1">
        <v>750</v>
      </c>
      <c r="E19" s="4">
        <f>C19/D19</f>
        <v>1.7066666666666668</v>
      </c>
      <c r="G19" s="9">
        <f>SUM(G2:G18)</f>
        <v>333.33333333333326</v>
      </c>
      <c r="H19" s="1">
        <f>SUM(H2:H18)</f>
        <v>750</v>
      </c>
      <c r="I19" s="4">
        <f>MIN(I2:I18)</f>
        <v>0.44444444444444442</v>
      </c>
      <c r="N19" s="4"/>
      <c r="O19" s="4"/>
      <c r="P19" s="4"/>
      <c r="R19" s="4"/>
    </row>
    <row r="20" spans="1:18">
      <c r="D20" s="4">
        <f>(SUMIF(D2:D18,"&gt;=60")-(COUNTIF(D2:D18,"&gt;=60")*60))/COUNTIF(D2:D18,"&lt;60")</f>
        <v>24.9609375</v>
      </c>
    </row>
    <row r="21" spans="1:18">
      <c r="D21" s="4"/>
    </row>
    <row r="22" spans="1:18">
      <c r="C22" s="3" t="s">
        <v>10</v>
      </c>
    </row>
    <row r="23" spans="1:18">
      <c r="C23" s="3" t="s">
        <v>11</v>
      </c>
      <c r="H23" s="8"/>
    </row>
    <row r="24" spans="1:18">
      <c r="C24" s="3" t="s">
        <v>12</v>
      </c>
      <c r="E24" s="3"/>
    </row>
    <row r="25" spans="1:18">
      <c r="C25" s="3" t="s">
        <v>9</v>
      </c>
      <c r="F25" s="4"/>
      <c r="G25" s="7"/>
    </row>
    <row r="26" spans="1:18">
      <c r="C26" s="3" t="s">
        <v>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</dc:creator>
  <cp:lastModifiedBy>Rous</cp:lastModifiedBy>
  <dcterms:created xsi:type="dcterms:W3CDTF">2019-12-02T22:40:31Z</dcterms:created>
  <dcterms:modified xsi:type="dcterms:W3CDTF">2019-12-02T22:48:19Z</dcterms:modified>
</cp:coreProperties>
</file>